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05.2023\"/>
    </mc:Choice>
  </mc:AlternateContent>
  <bookViews>
    <workbookView xWindow="480" yWindow="75" windowWidth="27795" windowHeight="12075" activeTab="2"/>
  </bookViews>
  <sheets>
    <sheet name="Март" sheetId="12" r:id="rId1"/>
    <sheet name="Апрель" sheetId="14" r:id="rId2"/>
    <sheet name="Май" sheetId="16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G8" i="16" l="1"/>
  <c r="G7" i="16"/>
  <c r="G6" i="16"/>
  <c r="E8" i="16"/>
  <c r="I8" i="16" s="1"/>
  <c r="J8" i="16" s="1"/>
  <c r="E7" i="16"/>
  <c r="E6" i="16"/>
  <c r="I6" i="16" s="1"/>
  <c r="J6" i="16" s="1"/>
  <c r="I7" i="16"/>
  <c r="J7" i="16" s="1"/>
  <c r="G8" i="14" l="1"/>
  <c r="G7" i="14"/>
  <c r="G6" i="14"/>
  <c r="E8" i="14" l="1"/>
  <c r="I8" i="14" s="1"/>
  <c r="J8" i="14" s="1"/>
  <c r="E7" i="14"/>
  <c r="E6" i="14"/>
  <c r="I7" i="14"/>
  <c r="J7" i="14" s="1"/>
  <c r="I6" i="14"/>
  <c r="J6" i="14" s="1"/>
  <c r="E7" i="12" l="1"/>
  <c r="I7" i="12" s="1"/>
  <c r="J7" i="12" s="1"/>
  <c r="E6" i="12"/>
  <c r="E8" i="12"/>
  <c r="I8" i="12" s="1"/>
  <c r="J8" i="12" s="1"/>
  <c r="I6" i="12"/>
  <c r="J6" i="12" s="1"/>
</calcChain>
</file>

<file path=xl/sharedStrings.xml><?xml version="1.0" encoding="utf-8"?>
<sst xmlns="http://schemas.openxmlformats.org/spreadsheetml/2006/main" count="75" uniqueCount="27">
  <si>
    <t>№ п/п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</si>
  <si>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</si>
  <si>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</si>
  <si>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</si>
  <si>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</si>
  <si>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</si>
  <si>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</si>
  <si>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</si>
  <si>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</si>
  <si>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</si>
  <si>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>Газопровод-отвод и ГРС Анненские Минеральные Воды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</si>
  <si>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</si>
  <si>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</si>
  <si>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</si>
  <si>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</si>
  <si>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</si>
  <si>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t>АО «Газпром газораспределение Дальний Восток»</t>
  </si>
  <si>
    <t xml:space="preserve">Приложение N 4
к приказу ФАС России
от 18.01.2019 N 38/19
Форма 1 
</t>
  </si>
  <si>
    <t>Газопровод-отвод на п. Ягодный</t>
  </si>
  <si>
    <t>Газопровод-отвод на с. Богородское</t>
  </si>
  <si>
    <t>Газопровод-отвод на Анненские Минеральные Воды</t>
  </si>
  <si>
    <t>1-31 Марта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</si>
  <si>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АО "Газпром газораспределение Дальний Восток" 
в зонах входа на МАРТ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</si>
  <si>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АО "Газпром газораспределение Дальний Восток" 
в зонах входа на АПРЕЛЬ 2023 года</t>
  </si>
  <si>
    <t>1-30 Апреля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</si>
  <si>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АО "Газпром газораспределение Дальний Восток" 
в зонах входа на МАЙ 2023 года</t>
  </si>
  <si>
    <t>1-31 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</si>
</sst>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8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62;&#1044;&#1057;/Private/&#1060;&#1040;&#1057;/2023/04.2023/&#1087;&#1083;&#1072;&#1085;%2004.2023%20prilozhenie4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3;&#1072;&#1085;%2005.2023%20prilozhenie4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Апрель"/>
    </sheetNames>
    <sheetDataSet>
      <sheetData sheetId="0"/>
      <sheetData sheetId="1">
        <row r="6">
          <cell r="G6">
            <v>0.16</v>
          </cell>
        </row>
        <row r="7">
          <cell r="G7">
            <v>0.42</v>
          </cell>
        </row>
        <row r="8">
          <cell r="G8">
            <v>6.5400000000000007E-4</v>
          </cell>
        </row>
        <row r="9">
          <cell r="G9">
            <v>0.09</v>
          </cell>
        </row>
        <row r="10">
          <cell r="G10">
            <v>0</v>
          </cell>
        </row>
        <row r="11">
          <cell r="G11">
            <v>5.9999999999999995E-4</v>
          </cell>
        </row>
        <row r="12">
          <cell r="G12">
            <v>5.9999999999999995E-4</v>
          </cell>
        </row>
        <row r="13">
          <cell r="G13">
            <v>0</v>
          </cell>
        </row>
        <row r="14">
          <cell r="G14">
            <v>1E-3</v>
          </cell>
        </row>
        <row r="15">
          <cell r="G15">
            <v>2.637E-3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Апрель"/>
      <sheetName val="Май"/>
    </sheetNames>
    <sheetDataSet>
      <sheetData sheetId="0"/>
      <sheetData sheetId="1"/>
      <sheetData sheetId="2">
        <row r="6">
          <cell r="G6">
            <v>0.15</v>
          </cell>
        </row>
        <row r="7">
          <cell r="G7">
            <v>0.38500000000000001</v>
          </cell>
        </row>
        <row r="8">
          <cell r="G8">
            <v>5.2300000000000003E-4</v>
          </cell>
        </row>
        <row r="9">
          <cell r="G9">
            <v>0.02</v>
          </cell>
        </row>
        <row r="10">
          <cell r="G10">
            <v>0</v>
          </cell>
        </row>
        <row r="11">
          <cell r="G11">
            <v>5.0000000000000001E-4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5.0000000000000001E-4</v>
          </cell>
        </row>
        <row r="15">
          <cell r="G15">
            <v>2.0310000000000003E-3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2" sqref="A2:J2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65.25" customHeight="1" thickBot="1" x14ac:dyDescent="0.3">
      <c r="I1" s="24" t="s">
        <v>17</v>
      </c>
      <c r="J1" s="24"/>
    </row>
    <row r="2" spans="1:11" ht="86.25" customHeight="1" x14ac:dyDescent="0.25">
      <c r="A2" s="25" t="s">
        <v>22</v>
      </c>
      <c r="B2" s="26"/>
      <c r="C2" s="26"/>
      <c r="D2" s="26"/>
      <c r="E2" s="26"/>
      <c r="F2" s="26"/>
      <c r="G2" s="26"/>
      <c r="H2" s="26"/>
      <c r="I2" s="26"/>
      <c r="J2" s="27"/>
    </row>
    <row r="3" spans="1:11" ht="15.75" customHeight="1" thickBot="1" x14ac:dyDescent="0.3">
      <c r="A3" s="28" t="s">
        <v>21</v>
      </c>
      <c r="B3" s="29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" t="s">
        <v>7</v>
      </c>
      <c r="I4" s="4" t="s">
        <v>8</v>
      </c>
      <c r="J4" s="4" t="s">
        <v>9</v>
      </c>
    </row>
    <row r="5" spans="1:11" x14ac:dyDescent="0.25">
      <c r="A5" s="9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10">
        <v>10</v>
      </c>
      <c r="K5" s="8"/>
    </row>
    <row r="6" spans="1:11" ht="90" x14ac:dyDescent="0.25">
      <c r="A6" s="11">
        <v>1</v>
      </c>
      <c r="B6" s="14" t="s">
        <v>20</v>
      </c>
      <c r="C6" s="14" t="s">
        <v>10</v>
      </c>
      <c r="D6" s="14" t="s">
        <v>13</v>
      </c>
      <c r="E6" s="22">
        <f>1.5/1000*24*31</f>
        <v>1.1160000000000001</v>
      </c>
      <c r="F6" s="2" t="s">
        <v>16</v>
      </c>
      <c r="G6" s="18">
        <v>0.17</v>
      </c>
      <c r="H6" s="18">
        <v>0</v>
      </c>
      <c r="I6" s="18">
        <f>E6</f>
        <v>1.1160000000000001</v>
      </c>
      <c r="J6" s="19">
        <f>I6-H6</f>
        <v>1.1160000000000001</v>
      </c>
    </row>
    <row r="7" spans="1:11" ht="114.75" x14ac:dyDescent="0.25">
      <c r="A7" s="11">
        <v>2</v>
      </c>
      <c r="B7" s="14" t="s">
        <v>19</v>
      </c>
      <c r="C7" s="14" t="s">
        <v>11</v>
      </c>
      <c r="D7" s="14" t="s">
        <v>14</v>
      </c>
      <c r="E7" s="22">
        <f>3/1000*24*31</f>
        <v>2.2320000000000002</v>
      </c>
      <c r="F7" s="2" t="s">
        <v>16</v>
      </c>
      <c r="G7" s="18">
        <v>0.501</v>
      </c>
      <c r="H7" s="18">
        <v>0</v>
      </c>
      <c r="I7" s="18">
        <f>E7</f>
        <v>2.2320000000000002</v>
      </c>
      <c r="J7" s="19">
        <f>I7-H7</f>
        <v>2.2320000000000002</v>
      </c>
    </row>
    <row r="8" spans="1:11" ht="153.75" thickBot="1" x14ac:dyDescent="0.3">
      <c r="A8" s="12">
        <v>3</v>
      </c>
      <c r="B8" s="15" t="s">
        <v>18</v>
      </c>
      <c r="C8" s="15" t="s">
        <v>12</v>
      </c>
      <c r="D8" s="15" t="s">
        <v>15</v>
      </c>
      <c r="E8" s="23">
        <f>15/1000*24*31</f>
        <v>11.16</v>
      </c>
      <c r="F8" s="13" t="s">
        <v>16</v>
      </c>
      <c r="G8" s="20">
        <v>0.14599999999999999</v>
      </c>
      <c r="H8" s="20">
        <v>0</v>
      </c>
      <c r="I8" s="20">
        <f>E8</f>
        <v>11.16</v>
      </c>
      <c r="J8" s="21">
        <f>I8-H8</f>
        <v>11.16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G9" sqref="G9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65.25" customHeight="1" thickBot="1" x14ac:dyDescent="0.3">
      <c r="I1" s="24" t="s">
        <v>17</v>
      </c>
      <c r="J1" s="24"/>
    </row>
    <row r="2" spans="1:11" ht="86.25" customHeight="1" x14ac:dyDescent="0.25">
      <c r="A2" s="25" t="s">
        <v>23</v>
      </c>
      <c r="B2" s="26"/>
      <c r="C2" s="26"/>
      <c r="D2" s="26"/>
      <c r="E2" s="26"/>
      <c r="F2" s="26"/>
      <c r="G2" s="26"/>
      <c r="H2" s="26"/>
      <c r="I2" s="26"/>
      <c r="J2" s="27"/>
    </row>
    <row r="3" spans="1:11" ht="15.75" customHeight="1" thickBot="1" x14ac:dyDescent="0.3">
      <c r="A3" s="28" t="s">
        <v>24</v>
      </c>
      <c r="B3" s="29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" t="s">
        <v>7</v>
      </c>
      <c r="I4" s="4" t="s">
        <v>8</v>
      </c>
      <c r="J4" s="4" t="s">
        <v>9</v>
      </c>
    </row>
    <row r="5" spans="1:11" x14ac:dyDescent="0.25">
      <c r="A5" s="9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10">
        <v>10</v>
      </c>
      <c r="K5" s="8"/>
    </row>
    <row r="6" spans="1:11" ht="90" x14ac:dyDescent="0.25">
      <c r="A6" s="11">
        <v>1</v>
      </c>
      <c r="B6" s="14" t="s">
        <v>20</v>
      </c>
      <c r="C6" s="14" t="s">
        <v>10</v>
      </c>
      <c r="D6" s="14" t="s">
        <v>13</v>
      </c>
      <c r="E6" s="22">
        <f>1.5/1000*24*30</f>
        <v>1.08</v>
      </c>
      <c r="F6" s="2" t="s">
        <v>16</v>
      </c>
      <c r="G6" s="18">
        <f>[1]Апрель!$G$6</f>
        <v>0.16</v>
      </c>
      <c r="H6" s="18">
        <v>0</v>
      </c>
      <c r="I6" s="18">
        <f>E6</f>
        <v>1.08</v>
      </c>
      <c r="J6" s="19">
        <f>I6-H6</f>
        <v>1.08</v>
      </c>
    </row>
    <row r="7" spans="1:11" ht="114.75" x14ac:dyDescent="0.25">
      <c r="A7" s="11">
        <v>2</v>
      </c>
      <c r="B7" s="14" t="s">
        <v>19</v>
      </c>
      <c r="C7" s="14" t="s">
        <v>11</v>
      </c>
      <c r="D7" s="14" t="s">
        <v>14</v>
      </c>
      <c r="E7" s="22">
        <f>3/1000*24*30</f>
        <v>2.16</v>
      </c>
      <c r="F7" s="2" t="s">
        <v>16</v>
      </c>
      <c r="G7" s="18">
        <f>[1]Апрель!$G$7+[1]Апрель!$G$8</f>
        <v>0.42065399999999997</v>
      </c>
      <c r="H7" s="18">
        <v>0</v>
      </c>
      <c r="I7" s="18">
        <f>E7</f>
        <v>2.16</v>
      </c>
      <c r="J7" s="19">
        <f>I7-H7</f>
        <v>2.16</v>
      </c>
    </row>
    <row r="8" spans="1:11" ht="153.75" thickBot="1" x14ac:dyDescent="0.3">
      <c r="A8" s="12">
        <v>3</v>
      </c>
      <c r="B8" s="15" t="s">
        <v>18</v>
      </c>
      <c r="C8" s="15" t="s">
        <v>12</v>
      </c>
      <c r="D8" s="15" t="s">
        <v>15</v>
      </c>
      <c r="E8" s="23">
        <f>15/1000*24*30</f>
        <v>10.799999999999999</v>
      </c>
      <c r="F8" s="13" t="s">
        <v>16</v>
      </c>
      <c r="G8" s="20">
        <f>SUM([1]Апрель!$G$9:$G$15)</f>
        <v>9.4837000000000005E-2</v>
      </c>
      <c r="H8" s="20">
        <v>0</v>
      </c>
      <c r="I8" s="20">
        <f>E8</f>
        <v>10.799999999999999</v>
      </c>
      <c r="J8" s="21">
        <f>I8-H8</f>
        <v>10.799999999999999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7" workbookViewId="0">
      <selection activeCell="P6" sqref="P6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65.25" customHeight="1" thickBot="1" x14ac:dyDescent="0.3">
      <c r="I1" s="24" t="s">
        <v>17</v>
      </c>
      <c r="J1" s="24"/>
    </row>
    <row r="2" spans="1:11" ht="86.25" customHeight="1" x14ac:dyDescent="0.25">
      <c r="A2" s="25" t="s">
        <v>25</v>
      </c>
      <c r="B2" s="26"/>
      <c r="C2" s="26"/>
      <c r="D2" s="26"/>
      <c r="E2" s="26"/>
      <c r="F2" s="26"/>
      <c r="G2" s="26"/>
      <c r="H2" s="26"/>
      <c r="I2" s="26"/>
      <c r="J2" s="27"/>
    </row>
    <row r="3" spans="1:11" ht="15.75" customHeight="1" thickBot="1" x14ac:dyDescent="0.3">
      <c r="A3" s="28" t="s">
        <v>26</v>
      </c>
      <c r="B3" s="29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" t="s">
        <v>7</v>
      </c>
      <c r="I4" s="4" t="s">
        <v>8</v>
      </c>
      <c r="J4" s="4" t="s">
        <v>9</v>
      </c>
    </row>
    <row r="5" spans="1:11" x14ac:dyDescent="0.25">
      <c r="A5" s="9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10">
        <v>10</v>
      </c>
      <c r="K5" s="8"/>
    </row>
    <row r="6" spans="1:11" ht="90" x14ac:dyDescent="0.25">
      <c r="A6" s="11">
        <v>1</v>
      </c>
      <c r="B6" s="14" t="s">
        <v>20</v>
      </c>
      <c r="C6" s="14" t="s">
        <v>10</v>
      </c>
      <c r="D6" s="14" t="s">
        <v>13</v>
      </c>
      <c r="E6" s="22">
        <f>1.5/1000*24*31</f>
        <v>1.1160000000000001</v>
      </c>
      <c r="F6" s="2" t="s">
        <v>16</v>
      </c>
      <c r="G6" s="18">
        <f>[2]Май!$G$6</f>
        <v>0.15</v>
      </c>
      <c r="H6" s="18">
        <v>0</v>
      </c>
      <c r="I6" s="18">
        <f>E6</f>
        <v>1.1160000000000001</v>
      </c>
      <c r="J6" s="19">
        <f>I6-H6</f>
        <v>1.1160000000000001</v>
      </c>
    </row>
    <row r="7" spans="1:11" ht="114.75" x14ac:dyDescent="0.25">
      <c r="A7" s="11">
        <v>2</v>
      </c>
      <c r="B7" s="14" t="s">
        <v>19</v>
      </c>
      <c r="C7" s="14" t="s">
        <v>11</v>
      </c>
      <c r="D7" s="14" t="s">
        <v>14</v>
      </c>
      <c r="E7" s="22">
        <f>3/1000*24*31</f>
        <v>2.2320000000000002</v>
      </c>
      <c r="F7" s="2" t="s">
        <v>16</v>
      </c>
      <c r="G7" s="18">
        <f>[2]Май!$G$7+[2]Май!$G$8</f>
        <v>0.385523</v>
      </c>
      <c r="H7" s="18">
        <v>0</v>
      </c>
      <c r="I7" s="18">
        <f>E7</f>
        <v>2.2320000000000002</v>
      </c>
      <c r="J7" s="19">
        <f>I7-H7</f>
        <v>2.2320000000000002</v>
      </c>
    </row>
    <row r="8" spans="1:11" ht="153.75" thickBot="1" x14ac:dyDescent="0.3">
      <c r="A8" s="12">
        <v>3</v>
      </c>
      <c r="B8" s="15" t="s">
        <v>18</v>
      </c>
      <c r="C8" s="15" t="s">
        <v>12</v>
      </c>
      <c r="D8" s="15" t="s">
        <v>15</v>
      </c>
      <c r="E8" s="23">
        <f>15/1000*24*31</f>
        <v>11.16</v>
      </c>
      <c r="F8" s="13" t="s">
        <v>16</v>
      </c>
      <c r="G8" s="20">
        <f>SUM([2]Май!$G$9:$G$15)</f>
        <v>2.3031000000000003E-2</v>
      </c>
      <c r="H8" s="20">
        <v>0</v>
      </c>
      <c r="I8" s="20">
        <f>E8</f>
        <v>11.16</v>
      </c>
      <c r="J8" s="21">
        <f>I8-H8</f>
        <v>11.16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Март</vt:lpstr>
      <vt:lpstr>Апрель</vt:lpstr>
      <vt:lpstr>Май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Пишук Иван Сергевич</cp:lastModifiedBy>
  <dcterms:created xsi:type="dcterms:W3CDTF">2019-02-07T04:10:07Z</dcterms:created>
  <dcterms:modified xsi:type="dcterms:W3CDTF">2023-04-10T22:20:06Z</dcterms:modified>
</cp:coreProperties>
</file>