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Свод." sheetId="1" r:id="rId1"/>
    <sheet name="ЦО." sheetId="2" r:id="rId2"/>
    <sheet name="КФ." sheetId="4" r:id="rId3"/>
  </sheets>
  <externalReferences>
    <externalReference r:id="rId4"/>
    <externalReference r:id="rId5"/>
  </externalReferences>
  <definedNames>
    <definedName name="_xlnm.Print_Area" localSheetId="1">ЦО.!$A$1:$M$18</definedName>
  </definedNames>
  <calcPr calcId="152511"/>
</workbook>
</file>

<file path=xl/calcChain.xml><?xml version="1.0" encoding="utf-8"?>
<calcChain xmlns="http://schemas.openxmlformats.org/spreadsheetml/2006/main">
  <c r="G17" i="1" l="1"/>
  <c r="J9" i="1"/>
  <c r="I9" i="1"/>
  <c r="F9" i="1"/>
  <c r="H11" i="2" l="1"/>
  <c r="G11" i="2"/>
  <c r="G9" i="2"/>
  <c r="H9" i="2" s="1"/>
  <c r="G9" i="4"/>
  <c r="H9" i="4" s="1"/>
  <c r="I9" i="2" l="1"/>
  <c r="J9" i="2" s="1"/>
  <c r="E9" i="2"/>
  <c r="F9" i="2" s="1"/>
  <c r="I9" i="4"/>
  <c r="J9" i="4" s="1"/>
  <c r="E9" i="4"/>
  <c r="F9" i="4" s="1"/>
  <c r="K9" i="2" l="1"/>
  <c r="K9" i="4"/>
  <c r="N9" i="2"/>
  <c r="A2" i="4"/>
  <c r="A2" i="2"/>
  <c r="E10" i="1" l="1"/>
  <c r="F10" i="1"/>
  <c r="I10" i="1"/>
  <c r="J10" i="1"/>
  <c r="K10" i="1"/>
  <c r="L10" i="1"/>
  <c r="M10" i="1"/>
  <c r="L11" i="1"/>
  <c r="M11" i="1"/>
  <c r="E12" i="1"/>
  <c r="F12" i="1"/>
  <c r="G12" i="1"/>
  <c r="H12" i="1"/>
  <c r="I12" i="1"/>
  <c r="J12" i="1"/>
  <c r="K12" i="1"/>
  <c r="L12" i="1"/>
  <c r="M12" i="1"/>
  <c r="L13" i="1"/>
  <c r="M13" i="1"/>
  <c r="E14" i="1"/>
  <c r="F14" i="1"/>
  <c r="G14" i="1"/>
  <c r="H14" i="1"/>
  <c r="I14" i="1"/>
  <c r="J14" i="1"/>
  <c r="K14" i="1"/>
  <c r="L14" i="1"/>
  <c r="M14" i="1"/>
  <c r="G15" i="1"/>
  <c r="H15" i="1"/>
  <c r="L15" i="1"/>
  <c r="E16" i="1"/>
  <c r="F16" i="1"/>
  <c r="G16" i="1"/>
  <c r="H16" i="1"/>
  <c r="I16" i="1"/>
  <c r="J16" i="1"/>
  <c r="K16" i="1"/>
  <c r="L16" i="1"/>
  <c r="M16" i="1"/>
  <c r="F8" i="1" l="1"/>
  <c r="G8" i="1"/>
  <c r="H8" i="1"/>
  <c r="I8" i="1"/>
  <c r="J8" i="1"/>
  <c r="K8" i="1"/>
  <c r="L8" i="1"/>
  <c r="M8" i="1"/>
  <c r="E8" i="1"/>
  <c r="E17" i="2" l="1"/>
  <c r="F17" i="2"/>
  <c r="I17" i="2" l="1"/>
  <c r="J17" i="2"/>
  <c r="K17" i="2"/>
  <c r="J17" i="1" l="1"/>
  <c r="F17" i="1"/>
  <c r="M17" i="1"/>
  <c r="H17" i="1"/>
  <c r="I17" i="1"/>
  <c r="K17" i="1"/>
  <c r="F17" i="4"/>
  <c r="G17" i="4"/>
  <c r="H17" i="4"/>
  <c r="I17" i="4"/>
  <c r="J17" i="4"/>
  <c r="K17" i="4"/>
  <c r="L17" i="4"/>
  <c r="M17" i="4"/>
  <c r="E17" i="4"/>
  <c r="E17" i="1"/>
</calcChain>
</file>

<file path=xl/sharedStrings.xml><?xml version="1.0" encoding="utf-8"?>
<sst xmlns="http://schemas.openxmlformats.org/spreadsheetml/2006/main" count="112" uniqueCount="24">
  <si>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</si>
  <si>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</si>
  <si>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</si>
  <si>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</si>
  <si>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</si>
  <si>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</si>
  <si>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</si>
  <si>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</si>
  <si>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</si>
  <si>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</si>
  <si>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</si>
  <si>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</si>
  <si>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</si>
  <si>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</si>
  <si>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</si>
  <si>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</si>
  <si>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</si>
  <si>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</si>
  <si>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</si>
  <si>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</si>
  <si>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</si>
  <si>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</si>
  <si>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 </t>
    </r>
    <r>
      <rPr>
        <u/>
        <sz val="12"/>
        <color theme="1"/>
        <rFont val="Calibri"/>
        <family val="2"/>
        <charset val="204"/>
        <scheme val="minor"/>
      </rPr>
      <t xml:space="preserve"> АО "Газпром газораспределение Дальний Восток"</t>
    </r>
    <r>
      <rPr>
        <sz val="12"/>
        <color theme="1"/>
        <rFont val="Calibri"/>
        <family val="2"/>
        <charset val="204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charset val="204"/>
        <scheme val="minor"/>
      </rPr>
      <t>в Хабаровском крае</t>
    </r>
    <r>
      <rPr>
        <sz val="12"/>
        <color theme="1"/>
        <rFont val="Calibri"/>
        <family val="2"/>
        <charset val="204"/>
        <scheme val="minor"/>
      </rPr>
      <t xml:space="preserve">
   (наименование зоны обслуживания/обособленной системы)</t>
    </r>
  </si>
  <si>
    <t>Январь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</si>
</sst>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3" fontId="0" fillId="0" borderId="4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3" fontId="0" fillId="3" borderId="1" xfId="0" applyNumberForma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43" fontId="9" fillId="3" borderId="1" xfId="0" applyNumberFormat="1" applyFont="1" applyFill="1" applyBorder="1" applyAlignment="1">
      <alignment horizontal="center" vertical="center" wrapText="1"/>
    </xf>
    <xf numFmtId="43" fontId="8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3" fontId="5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43" fontId="0" fillId="3" borderId="4" xfId="0" applyNumberForma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vate\!02_&#1050;&#1054;&#1056;&#1055;&#1054;&#1056;&#1040;&#1058;&#1048;&#1042;&#1053;&#1040;&#1071;%20&#1048;%20&#1057;&#1058;&#1040;&#1058;&#1048;&#1057;&#1058;&#1048;&#1063;&#1045;&#1057;&#1050;&#1040;&#1071;%20&#1054;&#1058;&#1063;&#1045;&#1058;&#1053;&#1054;&#1057;&#1058;&#1068;\&#1054;&#1058;&#1063;&#1045;&#1058;&#1067;%20&#1055;&#1054;%20&#1055;&#1056;&#1048;&#1050;&#1040;&#1047;&#1059;%20&#1060;&#1040;&#1057;%20&#1086;&#1090;%2018.01.25019%20&#8470;%2038_19\&#1087;&#1088;&#1080;&#1083;&#1086;&#1078;&#1077;&#1085;&#1080;&#1077;%205\2022%20&#1075;&#1086;&#1076;\12-%20&#1076;&#1077;&#1082;&#1072;&#1073;&#1088;&#1100;%202022\&#1087;&#1088;&#1080;&#1083;5%20_&#1092;2_&#1061;&#1072;&#1073;&#1072;&#1088;&#1086;&#1074;&#1089;&#1082;_12_22_&#1085;&#1072;%20&#1089;&#1072;&#1081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ivate\!02_&#1050;&#1054;&#1056;&#1055;&#1054;&#1056;&#1040;&#1058;&#1048;&#1042;&#1053;&#1040;&#1071;%20&#1048;%20&#1057;&#1058;&#1040;&#1058;&#1048;&#1057;&#1058;&#1048;&#1063;&#1045;&#1057;&#1050;&#1040;&#1071;%20&#1054;&#1058;&#1063;&#1045;&#1058;&#1053;&#1054;&#1057;&#1058;&#1068;\&#1054;&#1058;&#1063;&#1045;&#1058;&#1067;%20&#1055;&#1054;%20&#1055;&#1056;&#1048;&#1050;&#1040;&#1047;&#1059;%20&#1060;&#1040;&#1057;%20&#1086;&#1090;%2018.01.25019%20&#8470;%2038_19\&#1087;&#1088;&#1080;&#1083;&#1086;&#1078;&#1077;&#1085;&#1080;&#1077;%206%20(&#1092;&#1086;&#1088;&#1084;&#1072;%202%20&#1080;%20&#1092;&#1086;&#1088;&#1084;&#1072;%203)\2022\12%20&#1044;&#1077;&#1082;&#1072;&#1073;&#1088;&#1100;\&#1047;&#1072;&#1103;&#1074;&#1082;&#1080;%20&#1085;&#1072;%20&#1087;&#1086;&#1076;&#1082;&#1083;&#1102;&#1095;&#1077;&#1085;&#1080;&#1077;\registr_joining_seti_&#1093;&#1072;&#1073;_12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 Декабрь"/>
      <sheetName val="форма 2 февраль"/>
      <sheetName val="форма 2 январь"/>
    </sheetNames>
    <sheetDataSet>
      <sheetData sheetId="0">
        <row r="14">
          <cell r="C14">
            <v>121</v>
          </cell>
          <cell r="D14">
            <v>15</v>
          </cell>
        </row>
        <row r="15">
          <cell r="C15">
            <v>117</v>
          </cell>
          <cell r="D15">
            <v>9</v>
          </cell>
        </row>
        <row r="16">
          <cell r="C16">
            <v>11</v>
          </cell>
          <cell r="D16">
            <v>2</v>
          </cell>
        </row>
        <row r="17">
          <cell r="C17">
            <v>4</v>
          </cell>
        </row>
        <row r="18">
          <cell r="C18">
            <v>84</v>
          </cell>
          <cell r="D18">
            <v>8</v>
          </cell>
        </row>
        <row r="19">
          <cell r="C19">
            <v>5</v>
          </cell>
        </row>
        <row r="20">
          <cell r="C20">
            <v>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ЦО."/>
      <sheetName val="КФ."/>
    </sheetNames>
    <sheetDataSet>
      <sheetData sheetId="0"/>
      <sheetData sheetId="1">
        <row r="9">
          <cell r="M9">
            <v>64</v>
          </cell>
        </row>
        <row r="11">
          <cell r="M11">
            <v>1</v>
          </cell>
          <cell r="N11">
            <v>7</v>
          </cell>
        </row>
      </sheetData>
      <sheetData sheetId="2">
        <row r="9">
          <cell r="M9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BreakPreview" zoomScale="90" zoomScaleNormal="90" zoomScaleSheetLayoutView="90" workbookViewId="0">
      <selection sqref="A1:M1"/>
    </sheetView>
  </sheetViews>
  <sheetFormatPr defaultColWidth="9.140625" defaultRowHeight="15" x14ac:dyDescent="0.25"/>
  <cols>
    <col min="1" max="1" width="9.140625" style="1"/>
    <col min="2" max="2" width="12.140625" style="1" customWidth="1"/>
    <col min="3" max="3" width="13.7109375" style="1" customWidth="1"/>
    <col min="4" max="4" width="15.7109375" style="1" customWidth="1"/>
    <col min="5" max="5" width="9.140625" style="1"/>
    <col min="6" max="6" width="13" style="1" customWidth="1"/>
    <col min="7" max="7" width="10.28515625" style="1" customWidth="1"/>
    <col min="8" max="8" width="13.85546875" style="1" customWidth="1"/>
    <col min="9" max="9" width="10.85546875" style="1" customWidth="1"/>
    <col min="10" max="10" width="12.5703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4" ht="144" customHeight="1" x14ac:dyDescent="0.25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4" ht="17.25" customHeight="1" x14ac:dyDescent="0.25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4" ht="45" customHeight="1" x14ac:dyDescent="0.25">
      <c r="A3" s="72" t="s">
        <v>0</v>
      </c>
      <c r="B3" s="75" t="s">
        <v>1</v>
      </c>
      <c r="C3" s="75"/>
      <c r="D3" s="75"/>
      <c r="E3" s="75" t="s">
        <v>2</v>
      </c>
      <c r="F3" s="75"/>
      <c r="G3" s="70" t="s">
        <v>3</v>
      </c>
      <c r="H3" s="70"/>
      <c r="I3" s="70" t="s">
        <v>4</v>
      </c>
      <c r="J3" s="70"/>
      <c r="K3" s="70"/>
      <c r="L3" s="70"/>
      <c r="M3" s="70"/>
    </row>
    <row r="4" spans="1:14" x14ac:dyDescent="0.25">
      <c r="A4" s="73"/>
      <c r="B4" s="75"/>
      <c r="C4" s="75"/>
      <c r="D4" s="75"/>
      <c r="E4" s="70" t="s">
        <v>6</v>
      </c>
      <c r="F4" s="70" t="s">
        <v>7</v>
      </c>
      <c r="G4" s="70" t="s">
        <v>6</v>
      </c>
      <c r="H4" s="70" t="s">
        <v>7</v>
      </c>
      <c r="I4" s="70" t="s">
        <v>6</v>
      </c>
      <c r="J4" s="70" t="s">
        <v>7</v>
      </c>
      <c r="K4" s="70" t="s">
        <v>5</v>
      </c>
      <c r="L4" s="70"/>
      <c r="M4" s="70"/>
    </row>
    <row r="5" spans="1:14" ht="45" x14ac:dyDescent="0.25">
      <c r="A5" s="73"/>
      <c r="B5" s="75"/>
      <c r="C5" s="75"/>
      <c r="D5" s="75"/>
      <c r="E5" s="70"/>
      <c r="F5" s="70"/>
      <c r="G5" s="70"/>
      <c r="H5" s="70"/>
      <c r="I5" s="70"/>
      <c r="J5" s="70"/>
      <c r="K5" s="4" t="s">
        <v>8</v>
      </c>
      <c r="L5" s="4" t="s">
        <v>9</v>
      </c>
      <c r="M5" s="4" t="s">
        <v>10</v>
      </c>
    </row>
    <row r="6" spans="1:14" x14ac:dyDescent="0.25">
      <c r="A6" s="74"/>
      <c r="B6" s="76">
        <v>1</v>
      </c>
      <c r="C6" s="76"/>
      <c r="D6" s="76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4" x14ac:dyDescent="0.25">
      <c r="A7" s="4">
        <v>1</v>
      </c>
      <c r="B7" s="70" t="s">
        <v>11</v>
      </c>
      <c r="C7" s="70"/>
      <c r="D7" s="70"/>
      <c r="E7" s="7"/>
      <c r="F7" s="7"/>
      <c r="G7" s="7"/>
      <c r="H7" s="7"/>
      <c r="I7" s="7"/>
      <c r="J7" s="7"/>
      <c r="K7" s="7"/>
      <c r="L7" s="7"/>
      <c r="M7" s="7"/>
    </row>
    <row r="8" spans="1:14" x14ac:dyDescent="0.25">
      <c r="A8" s="4">
        <v>2</v>
      </c>
      <c r="B8" s="70" t="s">
        <v>16</v>
      </c>
      <c r="C8" s="70" t="s">
        <v>14</v>
      </c>
      <c r="D8" s="2" t="s">
        <v>12</v>
      </c>
      <c r="E8" s="7">
        <f>ЦО.!E8+КФ.!E8</f>
        <v>0</v>
      </c>
      <c r="F8" s="7">
        <f>ЦО.!F8+КФ.!F8</f>
        <v>0</v>
      </c>
      <c r="G8" s="7">
        <f>ЦО.!G8+КФ.!G8</f>
        <v>0</v>
      </c>
      <c r="H8" s="7">
        <f>ЦО.!H8+КФ.!H8</f>
        <v>0</v>
      </c>
      <c r="I8" s="7">
        <f>ЦО.!I8+КФ.!I8</f>
        <v>0</v>
      </c>
      <c r="J8" s="7">
        <f>ЦО.!J8+КФ.!J8</f>
        <v>0</v>
      </c>
      <c r="K8" s="7">
        <f>ЦО.!K8+КФ.!K8</f>
        <v>0</v>
      </c>
      <c r="L8" s="7">
        <f>ЦО.!L8+КФ.!L8</f>
        <v>0</v>
      </c>
      <c r="M8" s="7">
        <f>ЦО.!M8+КФ.!M8</f>
        <v>0</v>
      </c>
    </row>
    <row r="9" spans="1:14" ht="30" x14ac:dyDescent="0.25">
      <c r="A9" s="4">
        <v>3</v>
      </c>
      <c r="B9" s="70"/>
      <c r="C9" s="70"/>
      <c r="D9" s="2" t="s">
        <v>13</v>
      </c>
      <c r="E9" s="66">
        <v>388</v>
      </c>
      <c r="F9" s="83">
        <f>45.92+2653.5</f>
        <v>2699.42</v>
      </c>
      <c r="G9" s="66">
        <v>163</v>
      </c>
      <c r="H9" s="66">
        <v>1130.5</v>
      </c>
      <c r="I9" s="66">
        <f>79+73</f>
        <v>152</v>
      </c>
      <c r="J9" s="66">
        <f>559.92+509</f>
        <v>1068.92</v>
      </c>
      <c r="K9" s="66">
        <v>149</v>
      </c>
      <c r="L9" s="66"/>
      <c r="M9" s="66">
        <v>2</v>
      </c>
    </row>
    <row r="10" spans="1:14" x14ac:dyDescent="0.25">
      <c r="A10" s="4">
        <v>4</v>
      </c>
      <c r="B10" s="70"/>
      <c r="C10" s="70" t="s">
        <v>15</v>
      </c>
      <c r="D10" s="2" t="s">
        <v>12</v>
      </c>
      <c r="E10" s="67">
        <f>ЦО.!E10+КФ.!E10</f>
        <v>0</v>
      </c>
      <c r="F10" s="67">
        <f>ЦО.!F10+КФ.!F10</f>
        <v>0</v>
      </c>
      <c r="G10" s="66"/>
      <c r="H10" s="66"/>
      <c r="I10" s="67">
        <f>ЦО.!I10+КФ.!I10</f>
        <v>0</v>
      </c>
      <c r="J10" s="67">
        <f>ЦО.!J10+КФ.!J10</f>
        <v>0</v>
      </c>
      <c r="K10" s="67">
        <f>ЦО.!K10+КФ.!K10</f>
        <v>0</v>
      </c>
      <c r="L10" s="67">
        <f>ЦО.!L10+КФ.!L10</f>
        <v>0</v>
      </c>
      <c r="M10" s="67">
        <f>ЦО.!M10+КФ.!M10</f>
        <v>0</v>
      </c>
    </row>
    <row r="11" spans="1:14" ht="30" x14ac:dyDescent="0.25">
      <c r="A11" s="4">
        <v>5</v>
      </c>
      <c r="B11" s="70"/>
      <c r="C11" s="70"/>
      <c r="D11" s="2" t="s">
        <v>13</v>
      </c>
      <c r="E11" s="67"/>
      <c r="F11" s="67"/>
      <c r="G11" s="66"/>
      <c r="H11" s="66"/>
      <c r="I11" s="67"/>
      <c r="J11" s="67"/>
      <c r="K11" s="67"/>
      <c r="L11" s="67">
        <f>ЦО.!L11+КФ.!L11</f>
        <v>0</v>
      </c>
      <c r="M11" s="67">
        <f>ЦО.!M11+КФ.!M11</f>
        <v>0</v>
      </c>
    </row>
    <row r="12" spans="1:14" ht="30" x14ac:dyDescent="0.25">
      <c r="A12" s="4">
        <v>6</v>
      </c>
      <c r="B12" s="70" t="s">
        <v>17</v>
      </c>
      <c r="C12" s="2" t="s">
        <v>14</v>
      </c>
      <c r="D12" s="2" t="s">
        <v>13</v>
      </c>
      <c r="E12" s="67">
        <f>ЦО.!E12+КФ.!E12</f>
        <v>0</v>
      </c>
      <c r="F12" s="67">
        <f>ЦО.!F12+КФ.!F12</f>
        <v>0</v>
      </c>
      <c r="G12" s="67">
        <f>ЦО.!G12+КФ.!G12</f>
        <v>0</v>
      </c>
      <c r="H12" s="67">
        <f>ЦО.!H12+КФ.!H12</f>
        <v>0</v>
      </c>
      <c r="I12" s="67">
        <f>ЦО.!I12+КФ.!I12</f>
        <v>0</v>
      </c>
      <c r="J12" s="67">
        <f>ЦО.!J12+КФ.!J12</f>
        <v>0</v>
      </c>
      <c r="K12" s="67">
        <f>ЦО.!K12+КФ.!K12</f>
        <v>0</v>
      </c>
      <c r="L12" s="67">
        <f>ЦО.!L12+КФ.!L12</f>
        <v>0</v>
      </c>
      <c r="M12" s="67">
        <f>ЦО.!M12+КФ.!M12</f>
        <v>0</v>
      </c>
    </row>
    <row r="13" spans="1:14" ht="30" x14ac:dyDescent="0.25">
      <c r="A13" s="3">
        <v>7</v>
      </c>
      <c r="B13" s="70"/>
      <c r="C13" s="2" t="s">
        <v>15</v>
      </c>
      <c r="D13" s="2" t="s">
        <v>13</v>
      </c>
      <c r="E13" s="66"/>
      <c r="F13" s="68"/>
      <c r="G13" s="69"/>
      <c r="H13" s="69"/>
      <c r="I13" s="66"/>
      <c r="J13" s="68"/>
      <c r="K13" s="66"/>
      <c r="L13" s="67">
        <f>ЦО.!L13+КФ.!L13</f>
        <v>0</v>
      </c>
      <c r="M13" s="67">
        <f>ЦО.!M13+КФ.!M13</f>
        <v>0</v>
      </c>
    </row>
    <row r="14" spans="1:14" ht="30" x14ac:dyDescent="0.25">
      <c r="A14" s="3">
        <v>8</v>
      </c>
      <c r="B14" s="70" t="s">
        <v>18</v>
      </c>
      <c r="C14" s="2" t="s">
        <v>14</v>
      </c>
      <c r="D14" s="2" t="s">
        <v>13</v>
      </c>
      <c r="E14" s="67">
        <f>ЦО.!E14+КФ.!E14</f>
        <v>0</v>
      </c>
      <c r="F14" s="67">
        <f>ЦО.!F14+КФ.!F14</f>
        <v>0</v>
      </c>
      <c r="G14" s="67">
        <f>ЦО.!G14+КФ.!G14</f>
        <v>0</v>
      </c>
      <c r="H14" s="67">
        <f>ЦО.!H14+КФ.!H14</f>
        <v>0</v>
      </c>
      <c r="I14" s="67">
        <f>ЦО.!I14+КФ.!I14</f>
        <v>0</v>
      </c>
      <c r="J14" s="67">
        <f>ЦО.!J14+КФ.!J14</f>
        <v>0</v>
      </c>
      <c r="K14" s="67">
        <f>ЦО.!K14+КФ.!K14</f>
        <v>0</v>
      </c>
      <c r="L14" s="67">
        <f>ЦО.!L14+КФ.!L14</f>
        <v>0</v>
      </c>
      <c r="M14" s="67">
        <f>ЦО.!M14+КФ.!M14</f>
        <v>0</v>
      </c>
    </row>
    <row r="15" spans="1:14" ht="30" x14ac:dyDescent="0.25">
      <c r="A15" s="3">
        <v>9</v>
      </c>
      <c r="B15" s="70"/>
      <c r="C15" s="2" t="s">
        <v>15</v>
      </c>
      <c r="D15" s="2" t="s">
        <v>13</v>
      </c>
      <c r="E15" s="67">
        <v>2</v>
      </c>
      <c r="F15" s="67">
        <v>3319.1</v>
      </c>
      <c r="G15" s="67">
        <f>ЦО.!G15+КФ.!G15</f>
        <v>0</v>
      </c>
      <c r="H15" s="67">
        <f>ЦО.!H15+КФ.!H15</f>
        <v>0</v>
      </c>
      <c r="I15" s="67">
        <v>1</v>
      </c>
      <c r="J15" s="67">
        <v>17.100000000000001</v>
      </c>
      <c r="K15" s="67"/>
      <c r="L15" s="67">
        <f>ЦО.!L15+КФ.!L15</f>
        <v>0</v>
      </c>
      <c r="M15" s="67">
        <v>1</v>
      </c>
      <c r="N15" s="5"/>
    </row>
    <row r="16" spans="1:14" x14ac:dyDescent="0.25">
      <c r="A16" s="3">
        <v>10</v>
      </c>
      <c r="B16" s="70" t="s">
        <v>19</v>
      </c>
      <c r="C16" s="70"/>
      <c r="D16" s="70"/>
      <c r="E16" s="19">
        <f>ЦО.!E16+КФ.!E16</f>
        <v>0</v>
      </c>
      <c r="F16" s="19">
        <f>ЦО.!F16+КФ.!F16</f>
        <v>0</v>
      </c>
      <c r="G16" s="19">
        <f>ЦО.!G16+КФ.!G16</f>
        <v>0</v>
      </c>
      <c r="H16" s="19">
        <f>ЦО.!H16+КФ.!H16</f>
        <v>0</v>
      </c>
      <c r="I16" s="19">
        <f>ЦО.!I16+КФ.!I16</f>
        <v>0</v>
      </c>
      <c r="J16" s="19">
        <f>ЦО.!J16+КФ.!J16</f>
        <v>0</v>
      </c>
      <c r="K16" s="19">
        <f>ЦО.!K16+КФ.!K16</f>
        <v>0</v>
      </c>
      <c r="L16" s="19">
        <f>ЦО.!L16+КФ.!L16</f>
        <v>0</v>
      </c>
      <c r="M16" s="19">
        <f>ЦО.!M16+КФ.!M16</f>
        <v>0</v>
      </c>
      <c r="N16" s="5"/>
    </row>
    <row r="17" spans="1:14" s="16" customFormat="1" x14ac:dyDescent="0.25">
      <c r="A17" s="13">
        <v>11</v>
      </c>
      <c r="B17" s="71" t="s">
        <v>20</v>
      </c>
      <c r="C17" s="71"/>
      <c r="D17" s="71"/>
      <c r="E17" s="20">
        <f t="shared" ref="E17:M17" si="0">SUM(E7:E16)</f>
        <v>390</v>
      </c>
      <c r="F17" s="14">
        <f t="shared" si="0"/>
        <v>6018.52</v>
      </c>
      <c r="G17" s="20">
        <f>SUM(G7:G16)</f>
        <v>163</v>
      </c>
      <c r="H17" s="14">
        <f t="shared" si="0"/>
        <v>1130.5</v>
      </c>
      <c r="I17" s="20">
        <f t="shared" si="0"/>
        <v>153</v>
      </c>
      <c r="J17" s="14">
        <f t="shared" si="0"/>
        <v>1086.02</v>
      </c>
      <c r="K17" s="20">
        <f t="shared" si="0"/>
        <v>149</v>
      </c>
      <c r="L17" s="14"/>
      <c r="M17" s="14">
        <f t="shared" si="0"/>
        <v>3</v>
      </c>
      <c r="N17" s="15"/>
    </row>
    <row r="18" spans="1:14" x14ac:dyDescent="0.25">
      <c r="A18" s="3">
        <v>12</v>
      </c>
      <c r="B18" s="70" t="s">
        <v>21</v>
      </c>
      <c r="C18" s="70"/>
      <c r="D18" s="70"/>
      <c r="E18" s="19"/>
      <c r="F18" s="7"/>
      <c r="G18" s="7"/>
      <c r="H18" s="7"/>
      <c r="I18" s="7"/>
      <c r="J18" s="7"/>
      <c r="K18" s="7"/>
      <c r="L18" s="7"/>
      <c r="M18" s="7"/>
      <c r="N18" s="5"/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="90" zoomScaleNormal="70" zoomScaleSheetLayoutView="90" workbookViewId="0">
      <pane ySplit="1" topLeftCell="A5" activePane="bottomLeft" state="frozen"/>
      <selection pane="bottomLeft" activeCell="A14" sqref="A14"/>
    </sheetView>
  </sheetViews>
  <sheetFormatPr defaultColWidth="9.140625" defaultRowHeight="15" x14ac:dyDescent="0.25"/>
  <cols>
    <col min="1" max="1" width="9.140625" style="1"/>
    <col min="2" max="2" width="17.42578125" style="1" customWidth="1"/>
    <col min="3" max="3" width="15.85546875" style="1" customWidth="1"/>
    <col min="4" max="4" width="21.42578125" style="1" customWidth="1"/>
    <col min="5" max="5" width="9.140625" style="1"/>
    <col min="6" max="6" width="11.7109375" style="1" bestFit="1" customWidth="1"/>
    <col min="7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3" width="13.85546875" style="1" customWidth="1"/>
    <col min="14" max="16384" width="9.140625" style="1"/>
  </cols>
  <sheetData>
    <row r="1" spans="1:14" ht="138.75" customHeight="1" x14ac:dyDescent="0.25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4" ht="17.25" customHeight="1" x14ac:dyDescent="0.25">
      <c r="A2" s="79" t="str">
        <f>Свод.!A2</f>
        <v>Январь 2023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49.5" customHeight="1" x14ac:dyDescent="0.25">
      <c r="A3" s="72" t="s">
        <v>0</v>
      </c>
      <c r="B3" s="75" t="s">
        <v>1</v>
      </c>
      <c r="C3" s="75"/>
      <c r="D3" s="75"/>
      <c r="E3" s="75" t="s">
        <v>2</v>
      </c>
      <c r="F3" s="75"/>
      <c r="G3" s="70" t="s">
        <v>3</v>
      </c>
      <c r="H3" s="70"/>
      <c r="I3" s="70" t="s">
        <v>4</v>
      </c>
      <c r="J3" s="70"/>
      <c r="K3" s="70"/>
      <c r="L3" s="70"/>
      <c r="M3" s="70"/>
    </row>
    <row r="4" spans="1:14" x14ac:dyDescent="0.25">
      <c r="A4" s="73"/>
      <c r="B4" s="75"/>
      <c r="C4" s="75"/>
      <c r="D4" s="75"/>
      <c r="E4" s="70" t="s">
        <v>6</v>
      </c>
      <c r="F4" s="70" t="s">
        <v>7</v>
      </c>
      <c r="G4" s="70" t="s">
        <v>6</v>
      </c>
      <c r="H4" s="70" t="s">
        <v>7</v>
      </c>
      <c r="I4" s="70" t="s">
        <v>6</v>
      </c>
      <c r="J4" s="70" t="s">
        <v>7</v>
      </c>
      <c r="K4" s="70" t="s">
        <v>5</v>
      </c>
      <c r="L4" s="70"/>
      <c r="M4" s="70"/>
    </row>
    <row r="5" spans="1:14" ht="45" x14ac:dyDescent="0.25">
      <c r="A5" s="73"/>
      <c r="B5" s="75"/>
      <c r="C5" s="75"/>
      <c r="D5" s="75"/>
      <c r="E5" s="70"/>
      <c r="F5" s="70"/>
      <c r="G5" s="70"/>
      <c r="H5" s="70"/>
      <c r="I5" s="70"/>
      <c r="J5" s="70"/>
      <c r="K5" s="6" t="s">
        <v>8</v>
      </c>
      <c r="L5" s="6" t="s">
        <v>9</v>
      </c>
      <c r="M5" s="6" t="s">
        <v>10</v>
      </c>
    </row>
    <row r="6" spans="1:14" x14ac:dyDescent="0.25">
      <c r="A6" s="74"/>
      <c r="B6" s="76">
        <v>1</v>
      </c>
      <c r="C6" s="76"/>
      <c r="D6" s="76"/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</row>
    <row r="7" spans="1:14" x14ac:dyDescent="0.25">
      <c r="A7" s="6">
        <v>1</v>
      </c>
      <c r="B7" s="70" t="s">
        <v>11</v>
      </c>
      <c r="C7" s="70"/>
      <c r="D7" s="81"/>
      <c r="E7" s="7"/>
      <c r="F7" s="7"/>
      <c r="G7" s="7"/>
      <c r="H7" s="7"/>
      <c r="I7" s="41"/>
      <c r="J7" s="41"/>
      <c r="K7" s="7"/>
      <c r="L7" s="7"/>
      <c r="M7" s="7"/>
    </row>
    <row r="8" spans="1:14" ht="29.25" customHeight="1" x14ac:dyDescent="0.25">
      <c r="A8" s="6">
        <v>2</v>
      </c>
      <c r="B8" s="70" t="s">
        <v>16</v>
      </c>
      <c r="C8" s="70" t="s">
        <v>14</v>
      </c>
      <c r="D8" s="10" t="s">
        <v>12</v>
      </c>
      <c r="E8" s="41"/>
      <c r="F8" s="41"/>
      <c r="G8" s="7"/>
      <c r="H8" s="7"/>
      <c r="I8" s="41"/>
      <c r="J8" s="41"/>
      <c r="K8" s="7"/>
      <c r="L8" s="7"/>
      <c r="M8" s="7"/>
    </row>
    <row r="9" spans="1:14" ht="30" x14ac:dyDescent="0.25">
      <c r="A9" s="6">
        <v>3</v>
      </c>
      <c r="B9" s="70"/>
      <c r="C9" s="70"/>
      <c r="D9" s="10" t="s">
        <v>13</v>
      </c>
      <c r="E9" s="52">
        <f>'[1]форма 2 Декабрь'!$C$14+'[1]форма 2 Декабрь'!$C$15+'[1]форма 2 Декабрь'!$C$16+'[1]форма 2 Декабрь'!$C$17+'[1]форма 2 Декабрь'!$C$19</f>
        <v>258</v>
      </c>
      <c r="F9" s="53">
        <f>E9*7</f>
        <v>1806</v>
      </c>
      <c r="G9" s="29">
        <f>[2]ЦО.!$M$9</f>
        <v>64</v>
      </c>
      <c r="H9" s="30">
        <f>7*G9</f>
        <v>448</v>
      </c>
      <c r="I9" s="54">
        <f>'[1]форма 2 Декабрь'!$D$14+'[1]форма 2 Декабрь'!$D$15+'[1]форма 2 Декабрь'!$D$16+'[1]форма 2 Декабрь'!$D$17+'[1]форма 2 Декабрь'!$D$19+'[1]форма 2 Декабрь'!$D$21</f>
        <v>26</v>
      </c>
      <c r="J9" s="55">
        <f>I9*7</f>
        <v>182</v>
      </c>
      <c r="K9" s="37">
        <f>I9</f>
        <v>26</v>
      </c>
      <c r="L9" s="32"/>
      <c r="M9" s="7"/>
      <c r="N9" s="1">
        <f>F9/292</f>
        <v>6.1849315068493151</v>
      </c>
    </row>
    <row r="10" spans="1:14" ht="23.25" customHeight="1" x14ac:dyDescent="0.25">
      <c r="A10" s="6">
        <v>4</v>
      </c>
      <c r="B10" s="70"/>
      <c r="C10" s="70" t="s">
        <v>15</v>
      </c>
      <c r="D10" s="10" t="s">
        <v>12</v>
      </c>
      <c r="E10" s="54"/>
      <c r="F10" s="55"/>
      <c r="G10" s="32"/>
      <c r="H10" s="32"/>
      <c r="I10" s="54"/>
      <c r="J10" s="55"/>
      <c r="K10" s="31"/>
      <c r="L10" s="32"/>
      <c r="M10" s="7"/>
    </row>
    <row r="11" spans="1:14" ht="30" x14ac:dyDescent="0.25">
      <c r="A11" s="6">
        <v>5</v>
      </c>
      <c r="B11" s="70"/>
      <c r="C11" s="70"/>
      <c r="D11" s="10" t="s">
        <v>13</v>
      </c>
      <c r="E11" s="52"/>
      <c r="F11" s="53"/>
      <c r="G11" s="31">
        <f>[2]ЦО.!$M$11</f>
        <v>1</v>
      </c>
      <c r="H11" s="30">
        <f>[2]ЦО.!$N$11</f>
        <v>7</v>
      </c>
      <c r="I11" s="52"/>
      <c r="J11" s="53"/>
      <c r="K11" s="31"/>
      <c r="L11" s="32"/>
      <c r="M11" s="18"/>
    </row>
    <row r="12" spans="1:14" ht="30" x14ac:dyDescent="0.25">
      <c r="A12" s="6">
        <v>6</v>
      </c>
      <c r="B12" s="70" t="s">
        <v>17</v>
      </c>
      <c r="C12" s="2" t="s">
        <v>14</v>
      </c>
      <c r="D12" s="10" t="s">
        <v>13</v>
      </c>
      <c r="E12" s="54"/>
      <c r="F12" s="55"/>
      <c r="G12" s="32"/>
      <c r="H12" s="32"/>
      <c r="I12" s="54"/>
      <c r="J12" s="55"/>
      <c r="K12" s="31"/>
      <c r="L12" s="32"/>
      <c r="M12" s="7"/>
    </row>
    <row r="13" spans="1:14" ht="30" x14ac:dyDescent="0.25">
      <c r="A13" s="6">
        <v>7</v>
      </c>
      <c r="B13" s="70"/>
      <c r="C13" s="2" t="s">
        <v>15</v>
      </c>
      <c r="D13" s="10" t="s">
        <v>13</v>
      </c>
      <c r="E13" s="54"/>
      <c r="F13" s="55"/>
      <c r="G13" s="32"/>
      <c r="H13" s="32"/>
      <c r="I13" s="54"/>
      <c r="J13" s="55"/>
      <c r="K13" s="31"/>
      <c r="L13" s="32"/>
      <c r="M13" s="7"/>
    </row>
    <row r="14" spans="1:14" ht="30" x14ac:dyDescent="0.25">
      <c r="A14" s="6">
        <v>8</v>
      </c>
      <c r="B14" s="70" t="s">
        <v>18</v>
      </c>
      <c r="C14" s="2" t="s">
        <v>14</v>
      </c>
      <c r="D14" s="10" t="s">
        <v>13</v>
      </c>
      <c r="E14" s="54"/>
      <c r="F14" s="55"/>
      <c r="G14" s="32"/>
      <c r="H14" s="32"/>
      <c r="I14" s="54"/>
      <c r="J14" s="55"/>
      <c r="K14" s="31"/>
      <c r="L14" s="32"/>
      <c r="M14" s="7"/>
    </row>
    <row r="15" spans="1:14" ht="30" x14ac:dyDescent="0.25">
      <c r="A15" s="6">
        <v>9</v>
      </c>
      <c r="B15" s="70"/>
      <c r="C15" s="2" t="s">
        <v>15</v>
      </c>
      <c r="D15" s="10" t="s">
        <v>13</v>
      </c>
      <c r="E15" s="54">
        <v>0</v>
      </c>
      <c r="F15" s="55">
        <v>0</v>
      </c>
      <c r="G15" s="32"/>
      <c r="H15" s="32"/>
      <c r="I15" s="54"/>
      <c r="J15" s="55"/>
      <c r="K15" s="31"/>
      <c r="L15" s="32"/>
      <c r="M15" s="7"/>
      <c r="N15" s="5"/>
    </row>
    <row r="16" spans="1:14" x14ac:dyDescent="0.25">
      <c r="A16" s="6">
        <v>10</v>
      </c>
      <c r="B16" s="70" t="s">
        <v>19</v>
      </c>
      <c r="C16" s="70"/>
      <c r="D16" s="81"/>
      <c r="E16" s="54"/>
      <c r="F16" s="55"/>
      <c r="G16" s="32"/>
      <c r="H16" s="33"/>
      <c r="I16" s="54"/>
      <c r="J16" s="55"/>
      <c r="K16" s="31"/>
      <c r="L16" s="32"/>
      <c r="M16" s="7"/>
      <c r="N16" s="5"/>
    </row>
    <row r="17" spans="1:14" s="16" customFormat="1" x14ac:dyDescent="0.25">
      <c r="A17" s="13">
        <v>11</v>
      </c>
      <c r="B17" s="71" t="s">
        <v>20</v>
      </c>
      <c r="C17" s="71"/>
      <c r="D17" s="80"/>
      <c r="E17" s="56">
        <f>SUM(E8:E16)</f>
        <v>258</v>
      </c>
      <c r="F17" s="57">
        <f t="shared" ref="F17:K17" si="0">SUM(F8:F16)</f>
        <v>1806</v>
      </c>
      <c r="G17" s="35"/>
      <c r="H17" s="35"/>
      <c r="I17" s="56">
        <f t="shared" si="0"/>
        <v>26</v>
      </c>
      <c r="J17" s="57">
        <f t="shared" si="0"/>
        <v>182</v>
      </c>
      <c r="K17" s="34">
        <f t="shared" si="0"/>
        <v>26</v>
      </c>
      <c r="L17" s="35"/>
      <c r="M17" s="17"/>
      <c r="N17" s="15"/>
    </row>
    <row r="18" spans="1:14" x14ac:dyDescent="0.25">
      <c r="A18" s="6">
        <v>12</v>
      </c>
      <c r="B18" s="70" t="s">
        <v>21</v>
      </c>
      <c r="C18" s="70"/>
      <c r="D18" s="70"/>
      <c r="E18" s="58">
        <v>0</v>
      </c>
      <c r="F18" s="58">
        <v>0</v>
      </c>
      <c r="G18" s="12">
        <v>0</v>
      </c>
      <c r="H18" s="12">
        <v>0</v>
      </c>
      <c r="I18" s="58">
        <v>0</v>
      </c>
      <c r="J18" s="58">
        <v>0</v>
      </c>
      <c r="K18" s="12">
        <v>0</v>
      </c>
      <c r="L18" s="12">
        <v>0</v>
      </c>
      <c r="M18" s="12">
        <v>0</v>
      </c>
      <c r="N18" s="5"/>
    </row>
  </sheetData>
  <mergeCells count="24">
    <mergeCell ref="B7:D7"/>
    <mergeCell ref="A1:M1"/>
    <mergeCell ref="A2:M2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17:D17"/>
    <mergeCell ref="B18:D18"/>
    <mergeCell ref="B8:B11"/>
    <mergeCell ref="C8:C9"/>
    <mergeCell ref="C10:C11"/>
    <mergeCell ref="B12:B13"/>
    <mergeCell ref="B14:B15"/>
    <mergeCell ref="B16:D16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="90" zoomScaleNormal="70" zoomScaleSheetLayoutView="90" workbookViewId="0">
      <pane ySplit="1" topLeftCell="A2" activePane="bottomLeft" state="frozen"/>
      <selection pane="bottomLeft" activeCell="H9" sqref="H9"/>
    </sheetView>
  </sheetViews>
  <sheetFormatPr defaultColWidth="9.140625" defaultRowHeight="15" x14ac:dyDescent="0.25"/>
  <cols>
    <col min="1" max="1" width="3.42578125" style="1" bestFit="1" customWidth="1"/>
    <col min="2" max="2" width="19" style="1" customWidth="1"/>
    <col min="3" max="3" width="17.5703125" style="1" customWidth="1"/>
    <col min="4" max="4" width="21.140625" style="1" customWidth="1"/>
    <col min="5" max="5" width="9.140625" style="1"/>
    <col min="6" max="6" width="11" style="1" customWidth="1"/>
    <col min="7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3" width="12.85546875" style="1" customWidth="1"/>
    <col min="14" max="16384" width="9.140625" style="1"/>
  </cols>
  <sheetData>
    <row r="1" spans="1:14" ht="141" customHeight="1" x14ac:dyDescent="0.25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4" ht="17.25" customHeight="1" x14ac:dyDescent="0.25">
      <c r="A2" s="79" t="str">
        <f>Свод.!A2</f>
        <v>Январь 2023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52.5" customHeight="1" x14ac:dyDescent="0.25">
      <c r="A3" s="72" t="s">
        <v>0</v>
      </c>
      <c r="B3" s="75" t="s">
        <v>1</v>
      </c>
      <c r="C3" s="75"/>
      <c r="D3" s="75"/>
      <c r="E3" s="75" t="s">
        <v>2</v>
      </c>
      <c r="F3" s="75"/>
      <c r="G3" s="70" t="s">
        <v>3</v>
      </c>
      <c r="H3" s="70"/>
      <c r="I3" s="70" t="s">
        <v>4</v>
      </c>
      <c r="J3" s="70"/>
      <c r="K3" s="70"/>
      <c r="L3" s="70"/>
      <c r="M3" s="70"/>
    </row>
    <row r="4" spans="1:14" x14ac:dyDescent="0.25">
      <c r="A4" s="73"/>
      <c r="B4" s="75"/>
      <c r="C4" s="75"/>
      <c r="D4" s="75"/>
      <c r="E4" s="70" t="s">
        <v>6</v>
      </c>
      <c r="F4" s="70" t="s">
        <v>7</v>
      </c>
      <c r="G4" s="70" t="s">
        <v>6</v>
      </c>
      <c r="H4" s="70" t="s">
        <v>7</v>
      </c>
      <c r="I4" s="70" t="s">
        <v>6</v>
      </c>
      <c r="J4" s="70" t="s">
        <v>7</v>
      </c>
      <c r="K4" s="70" t="s">
        <v>5</v>
      </c>
      <c r="L4" s="70"/>
      <c r="M4" s="70"/>
    </row>
    <row r="5" spans="1:14" ht="48.75" customHeight="1" x14ac:dyDescent="0.25">
      <c r="A5" s="73"/>
      <c r="B5" s="75"/>
      <c r="C5" s="75"/>
      <c r="D5" s="75"/>
      <c r="E5" s="70"/>
      <c r="F5" s="70"/>
      <c r="G5" s="70"/>
      <c r="H5" s="70"/>
      <c r="I5" s="70"/>
      <c r="J5" s="70"/>
      <c r="K5" s="6" t="s">
        <v>8</v>
      </c>
      <c r="L5" s="6" t="s">
        <v>9</v>
      </c>
      <c r="M5" s="6" t="s">
        <v>10</v>
      </c>
    </row>
    <row r="6" spans="1:14" x14ac:dyDescent="0.25">
      <c r="A6" s="74"/>
      <c r="B6" s="76">
        <v>1</v>
      </c>
      <c r="C6" s="76"/>
      <c r="D6" s="76"/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</row>
    <row r="7" spans="1:14" x14ac:dyDescent="0.25">
      <c r="A7" s="6">
        <v>1</v>
      </c>
      <c r="B7" s="70" t="s">
        <v>11</v>
      </c>
      <c r="C7" s="70"/>
      <c r="D7" s="70"/>
      <c r="E7" s="41"/>
      <c r="F7" s="41"/>
      <c r="G7" s="7"/>
      <c r="H7" s="7"/>
      <c r="I7" s="41"/>
      <c r="J7" s="41"/>
      <c r="K7" s="7"/>
      <c r="L7" s="7"/>
      <c r="M7" s="7"/>
    </row>
    <row r="8" spans="1:14" x14ac:dyDescent="0.25">
      <c r="A8" s="6">
        <v>2</v>
      </c>
      <c r="B8" s="70" t="s">
        <v>16</v>
      </c>
      <c r="C8" s="70" t="s">
        <v>14</v>
      </c>
      <c r="D8" s="10" t="s">
        <v>12</v>
      </c>
      <c r="E8" s="42"/>
      <c r="F8" s="42"/>
      <c r="G8" s="8"/>
      <c r="H8" s="8"/>
      <c r="I8" s="59"/>
      <c r="J8" s="59"/>
      <c r="K8" s="8"/>
      <c r="L8" s="8"/>
      <c r="M8" s="9"/>
    </row>
    <row r="9" spans="1:14" ht="30" x14ac:dyDescent="0.25">
      <c r="A9" s="6">
        <v>3</v>
      </c>
      <c r="B9" s="70"/>
      <c r="C9" s="70"/>
      <c r="D9" s="10" t="s">
        <v>13</v>
      </c>
      <c r="E9" s="43">
        <f>'[1]форма 2 Декабрь'!$C$18+'[1]форма 2 Декабрь'!$C$20</f>
        <v>91</v>
      </c>
      <c r="F9" s="44">
        <f>E9*7</f>
        <v>637</v>
      </c>
      <c r="G9" s="40">
        <f>[2]КФ.!$M$9</f>
        <v>33</v>
      </c>
      <c r="H9" s="39">
        <f>7*G9</f>
        <v>231</v>
      </c>
      <c r="I9" s="60">
        <f>'[1]форма 2 Декабрь'!$D$18+'[1]форма 2 Декабрь'!$D$20</f>
        <v>8</v>
      </c>
      <c r="J9" s="61">
        <f>I9*7</f>
        <v>56</v>
      </c>
      <c r="K9" s="38">
        <f>I9</f>
        <v>8</v>
      </c>
      <c r="L9" s="21"/>
      <c r="M9" s="22"/>
    </row>
    <row r="10" spans="1:14" ht="15.75" x14ac:dyDescent="0.25">
      <c r="A10" s="6">
        <v>4</v>
      </c>
      <c r="B10" s="70"/>
      <c r="C10" s="70" t="s">
        <v>15</v>
      </c>
      <c r="D10" s="10" t="s">
        <v>12</v>
      </c>
      <c r="E10" s="45"/>
      <c r="F10" s="45"/>
      <c r="G10" s="40"/>
      <c r="H10" s="23"/>
      <c r="I10" s="62"/>
      <c r="J10" s="62"/>
      <c r="K10" s="36"/>
      <c r="L10" s="21"/>
      <c r="M10" s="22"/>
    </row>
    <row r="11" spans="1:14" ht="30" x14ac:dyDescent="0.25">
      <c r="A11" s="6">
        <v>5</v>
      </c>
      <c r="B11" s="70"/>
      <c r="C11" s="70"/>
      <c r="D11" s="10" t="s">
        <v>13</v>
      </c>
      <c r="E11" s="46"/>
      <c r="F11" s="45"/>
      <c r="G11" s="40"/>
      <c r="H11" s="23"/>
      <c r="I11" s="60"/>
      <c r="J11" s="61"/>
      <c r="K11" s="33"/>
      <c r="L11" s="23"/>
      <c r="M11" s="25"/>
    </row>
    <row r="12" spans="1:14" ht="30" x14ac:dyDescent="0.25">
      <c r="A12" s="6">
        <v>6</v>
      </c>
      <c r="B12" s="70" t="s">
        <v>17</v>
      </c>
      <c r="C12" s="2" t="s">
        <v>14</v>
      </c>
      <c r="D12" s="10" t="s">
        <v>13</v>
      </c>
      <c r="E12" s="47"/>
      <c r="F12" s="48"/>
      <c r="G12" s="40"/>
      <c r="H12" s="23"/>
      <c r="I12" s="63"/>
      <c r="J12" s="64"/>
      <c r="K12" s="24"/>
      <c r="L12" s="23"/>
      <c r="M12" s="25"/>
    </row>
    <row r="13" spans="1:14" ht="30" x14ac:dyDescent="0.25">
      <c r="A13" s="6">
        <v>7</v>
      </c>
      <c r="B13" s="70"/>
      <c r="C13" s="2" t="s">
        <v>15</v>
      </c>
      <c r="D13" s="10" t="s">
        <v>13</v>
      </c>
      <c r="E13" s="47"/>
      <c r="F13" s="48"/>
      <c r="G13" s="40"/>
      <c r="H13" s="23">
        <v>7</v>
      </c>
      <c r="I13" s="63"/>
      <c r="J13" s="64"/>
      <c r="K13" s="24"/>
      <c r="L13" s="23"/>
      <c r="M13" s="25"/>
    </row>
    <row r="14" spans="1:14" ht="30" x14ac:dyDescent="0.25">
      <c r="A14" s="6">
        <v>8</v>
      </c>
      <c r="B14" s="70" t="s">
        <v>18</v>
      </c>
      <c r="C14" s="2" t="s">
        <v>14</v>
      </c>
      <c r="D14" s="10" t="s">
        <v>13</v>
      </c>
      <c r="E14" s="47"/>
      <c r="F14" s="48"/>
      <c r="G14" s="23"/>
      <c r="H14" s="23"/>
      <c r="I14" s="63"/>
      <c r="J14" s="64"/>
      <c r="K14" s="24"/>
      <c r="L14" s="23"/>
      <c r="M14" s="25"/>
    </row>
    <row r="15" spans="1:14" ht="30" x14ac:dyDescent="0.25">
      <c r="A15" s="6">
        <v>9</v>
      </c>
      <c r="B15" s="70"/>
      <c r="C15" s="2" t="s">
        <v>15</v>
      </c>
      <c r="D15" s="10" t="s">
        <v>13</v>
      </c>
      <c r="E15" s="47"/>
      <c r="F15" s="48"/>
      <c r="G15" s="23"/>
      <c r="H15" s="23"/>
      <c r="I15" s="63"/>
      <c r="J15" s="64"/>
      <c r="K15" s="24"/>
      <c r="L15" s="23"/>
      <c r="M15" s="25"/>
      <c r="N15" s="5"/>
    </row>
    <row r="16" spans="1:14" ht="15.75" x14ac:dyDescent="0.25">
      <c r="A16" s="6">
        <v>10</v>
      </c>
      <c r="B16" s="70" t="s">
        <v>19</v>
      </c>
      <c r="C16" s="70"/>
      <c r="D16" s="81"/>
      <c r="E16" s="47"/>
      <c r="F16" s="48"/>
      <c r="G16" s="23"/>
      <c r="H16" s="23"/>
      <c r="I16" s="63"/>
      <c r="J16" s="64"/>
      <c r="K16" s="24"/>
      <c r="L16" s="23"/>
      <c r="M16" s="25"/>
      <c r="N16" s="5"/>
    </row>
    <row r="17" spans="1:14" s="16" customFormat="1" ht="15.75" x14ac:dyDescent="0.25">
      <c r="A17" s="13">
        <v>11</v>
      </c>
      <c r="B17" s="71" t="s">
        <v>20</v>
      </c>
      <c r="C17" s="71"/>
      <c r="D17" s="71"/>
      <c r="E17" s="49">
        <f>SUM(E7:E16)</f>
        <v>91</v>
      </c>
      <c r="F17" s="50">
        <f t="shared" ref="F17:M17" si="0">SUM(F7:F16)</f>
        <v>637</v>
      </c>
      <c r="G17" s="27">
        <f t="shared" si="0"/>
        <v>33</v>
      </c>
      <c r="H17" s="26">
        <f t="shared" si="0"/>
        <v>238</v>
      </c>
      <c r="I17" s="65">
        <f t="shared" si="0"/>
        <v>8</v>
      </c>
      <c r="J17" s="50">
        <f t="shared" si="0"/>
        <v>56</v>
      </c>
      <c r="K17" s="27">
        <f t="shared" si="0"/>
        <v>8</v>
      </c>
      <c r="L17" s="26">
        <f t="shared" si="0"/>
        <v>0</v>
      </c>
      <c r="M17" s="26">
        <f t="shared" si="0"/>
        <v>0</v>
      </c>
      <c r="N17" s="15"/>
    </row>
    <row r="18" spans="1:14" ht="15.75" x14ac:dyDescent="0.25">
      <c r="A18" s="6">
        <v>12</v>
      </c>
      <c r="B18" s="70" t="s">
        <v>21</v>
      </c>
      <c r="C18" s="70"/>
      <c r="D18" s="70"/>
      <c r="E18" s="51">
        <v>0</v>
      </c>
      <c r="F18" s="51">
        <v>0</v>
      </c>
      <c r="G18" s="28">
        <v>0</v>
      </c>
      <c r="H18" s="28">
        <v>0</v>
      </c>
      <c r="I18" s="51">
        <v>0</v>
      </c>
      <c r="J18" s="51">
        <v>0</v>
      </c>
      <c r="K18" s="28">
        <v>0</v>
      </c>
      <c r="L18" s="28">
        <v>0</v>
      </c>
      <c r="M18" s="28">
        <v>0</v>
      </c>
      <c r="N18" s="5"/>
    </row>
  </sheetData>
  <mergeCells count="24">
    <mergeCell ref="B7:D7"/>
    <mergeCell ref="A1:M1"/>
    <mergeCell ref="A2:M2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17:D17"/>
    <mergeCell ref="B18:D18"/>
    <mergeCell ref="B8:B11"/>
    <mergeCell ref="C8:C9"/>
    <mergeCell ref="C10:C11"/>
    <mergeCell ref="B12:B13"/>
    <mergeCell ref="B14:B15"/>
    <mergeCell ref="B16:D16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Свод.</vt:lpstr>
      <vt:lpstr>ЦО.</vt:lpstr>
      <vt:lpstr>КФ.</vt:lpstr>
      <vt:lpstr>ЦО.!Область_печати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2023-02-10T04:19:35Z</dcterms:modified>
</cp:coreProperties>
</file>